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0AC7AE6-626B-498C-83E6-FE4A7B63C2C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30" i="1"/>
  <c r="D30" i="1" s="1"/>
  <c r="E30" i="1" s="1"/>
  <c r="F30" i="1" s="1"/>
  <c r="H30" i="1" s="1"/>
  <c r="C31" i="1"/>
  <c r="D31" i="1" s="1"/>
  <c r="E31" i="1" s="1"/>
  <c r="F31" i="1" s="1"/>
  <c r="H31" i="1" s="1"/>
  <c r="C28" i="1"/>
  <c r="D28" i="1" s="1"/>
  <c r="E28" i="1" s="1"/>
  <c r="F28" i="1" s="1"/>
  <c r="H28" i="1" s="1"/>
  <c r="N29" i="1"/>
  <c r="N30" i="1"/>
  <c r="N31" i="1"/>
  <c r="N28" i="1"/>
  <c r="D29" i="1"/>
  <c r="E29" i="1" s="1"/>
  <c r="F29" i="1" s="1"/>
  <c r="H29" i="1" s="1"/>
  <c r="B12" i="1"/>
  <c r="C12" i="1"/>
  <c r="D12" i="1"/>
  <c r="E12" i="1"/>
  <c r="F12" i="1"/>
  <c r="G12" i="1"/>
  <c r="H12" i="1"/>
  <c r="I12" i="1"/>
  <c r="J12" i="1"/>
  <c r="K12" i="1"/>
  <c r="A12" i="1"/>
</calcChain>
</file>

<file path=xl/sharedStrings.xml><?xml version="1.0" encoding="utf-8"?>
<sst xmlns="http://schemas.openxmlformats.org/spreadsheetml/2006/main" count="15" uniqueCount="15">
  <si>
    <t>Av Abs</t>
  </si>
  <si>
    <t>ug/mL</t>
  </si>
  <si>
    <t>DF</t>
  </si>
  <si>
    <t>ug/uL</t>
  </si>
  <si>
    <t>uL (200 ug)</t>
  </si>
  <si>
    <t xml:space="preserve">4x lammeli </t>
  </si>
  <si>
    <t>lysis buffer</t>
  </si>
  <si>
    <t>Sample</t>
  </si>
  <si>
    <t>Abs 1</t>
  </si>
  <si>
    <t>Cont</t>
  </si>
  <si>
    <t>0.5 x</t>
  </si>
  <si>
    <t>1 x</t>
  </si>
  <si>
    <t>2 x</t>
  </si>
  <si>
    <t>Abs 2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</si>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</sst>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263473315835521"/>
                  <c:y val="-0.173670895304753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8.7999999999999995E-2</c:v>
                </c:pt>
                <c:pt idx="1">
                  <c:v>0.113</c:v>
                </c:pt>
                <c:pt idx="2">
                  <c:v>0.159</c:v>
                </c:pt>
                <c:pt idx="3">
                  <c:v>0.20450000000000002</c:v>
                </c:pt>
                <c:pt idx="4">
                  <c:v>0.23099999999999998</c:v>
                </c:pt>
                <c:pt idx="5">
                  <c:v>0.26750000000000002</c:v>
                </c:pt>
                <c:pt idx="6">
                  <c:v>0.29199999999999998</c:v>
                </c:pt>
                <c:pt idx="7">
                  <c:v>0.32650000000000001</c:v>
                </c:pt>
                <c:pt idx="8">
                  <c:v>0.36699999999999999</c:v>
                </c:pt>
                <c:pt idx="9">
                  <c:v>0.39300000000000002</c:v>
                </c:pt>
                <c:pt idx="10">
                  <c:v>0.433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79-48EC-A6CC-64FE08616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654944"/>
        <c:axId val="897655360"/>
      </c:scatterChart>
      <c:valAx>
        <c:axId val="89765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655360"/>
        <c:crosses val="autoZero"/>
        <c:crossBetween val="midCat"/>
      </c:valAx>
      <c:valAx>
        <c:axId val="89765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65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12</xdr:row>
      <xdr:rowOff>41275</xdr:rowOff>
    </xdr:from>
    <xdr:to>
      <xdr:col>12</xdr:col>
      <xdr:colOff>590550</xdr:colOff>
      <xdr:row>25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8110D8-9524-45D2-A9F1-93FBBB94FB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A13" workbookViewId="0">
      <selection activeCell="E32" sqref="E32"/>
    </sheetView>
  </sheetViews>
  <sheetFormatPr defaultRowHeight="14.5" x14ac:dyDescent="0.35"/>
  <sheetData>
    <row r="1" spans="1:12" x14ac:dyDescent="0.35">
      <c r="A1" s="1">
        <v>8.8999999999999996E-2</v>
      </c>
      <c r="B1" s="1">
        <v>0.115</v>
      </c>
      <c r="C1" s="1">
        <v>0.161</v>
      </c>
      <c r="D1" s="1">
        <v>0.20699999999999999</v>
      </c>
      <c r="E1" s="1">
        <v>0.23599999999999999</v>
      </c>
      <c r="F1" s="1">
        <v>0.26800000000000002</v>
      </c>
      <c r="G1" s="1">
        <v>0.29099999999999998</v>
      </c>
      <c r="H1" s="1">
        <v>0.33400000000000002</v>
      </c>
      <c r="I1" s="1">
        <v>0.36399999999999999</v>
      </c>
      <c r="J1" s="1">
        <v>0.39400000000000002</v>
      </c>
      <c r="K1" s="1">
        <v>0.439</v>
      </c>
      <c r="L1">
        <v>3.7999999999999999E-2</v>
      </c>
    </row>
    <row r="2" spans="1:12" x14ac:dyDescent="0.35">
      <c r="A2" s="1">
        <v>8.6999999999999994E-2</v>
      </c>
      <c r="B2" s="1">
        <v>0.111</v>
      </c>
      <c r="C2" s="1">
        <v>0.157</v>
      </c>
      <c r="D2" s="1">
        <v>0.20200000000000001</v>
      </c>
      <c r="E2" s="1">
        <v>0.22600000000000001</v>
      </c>
      <c r="F2" s="1">
        <v>0.26700000000000002</v>
      </c>
      <c r="G2" s="1">
        <v>0.29299999999999998</v>
      </c>
      <c r="H2" s="1">
        <v>0.31900000000000001</v>
      </c>
      <c r="I2" s="1">
        <v>0.37</v>
      </c>
      <c r="J2" s="1">
        <v>0.39200000000000002</v>
      </c>
      <c r="K2" s="1">
        <v>0.42699999999999999</v>
      </c>
      <c r="L2">
        <v>4.4999999999999998E-2</v>
      </c>
    </row>
    <row r="3" spans="1:12" x14ac:dyDescent="0.35">
      <c r="A3" s="1">
        <v>0.214</v>
      </c>
      <c r="B3" s="1">
        <v>0.23100000000000001</v>
      </c>
      <c r="C3" s="1">
        <v>0.223</v>
      </c>
      <c r="D3" s="1">
        <v>0.218</v>
      </c>
      <c r="E3">
        <v>3.6999999999999998E-2</v>
      </c>
      <c r="F3">
        <v>3.6999999999999998E-2</v>
      </c>
      <c r="G3">
        <v>3.6999999999999998E-2</v>
      </c>
      <c r="H3">
        <v>3.6999999999999998E-2</v>
      </c>
      <c r="I3">
        <v>3.5999999999999997E-2</v>
      </c>
      <c r="J3">
        <v>3.6999999999999998E-2</v>
      </c>
      <c r="K3">
        <v>3.6999999999999998E-2</v>
      </c>
      <c r="L3">
        <v>0.04</v>
      </c>
    </row>
    <row r="4" spans="1:12" x14ac:dyDescent="0.35">
      <c r="A4" s="1">
        <v>0.24</v>
      </c>
      <c r="B4" s="1">
        <v>0.253</v>
      </c>
      <c r="C4" s="1">
        <v>0.22500000000000001</v>
      </c>
      <c r="D4" s="1">
        <v>0.216</v>
      </c>
      <c r="E4">
        <v>3.6999999999999998E-2</v>
      </c>
      <c r="F4">
        <v>3.6999999999999998E-2</v>
      </c>
      <c r="G4">
        <v>3.6999999999999998E-2</v>
      </c>
      <c r="H4">
        <v>3.6999999999999998E-2</v>
      </c>
      <c r="I4">
        <v>3.6999999999999998E-2</v>
      </c>
      <c r="J4">
        <v>3.6999999999999998E-2</v>
      </c>
      <c r="K4">
        <v>3.5999999999999997E-2</v>
      </c>
      <c r="L4">
        <v>3.5999999999999997E-2</v>
      </c>
    </row>
    <row r="5" spans="1:12" x14ac:dyDescent="0.35">
      <c r="A5">
        <v>3.6999999999999998E-2</v>
      </c>
      <c r="B5">
        <v>3.6999999999999998E-2</v>
      </c>
      <c r="C5">
        <v>4.2999999999999997E-2</v>
      </c>
      <c r="D5">
        <v>3.5999999999999997E-2</v>
      </c>
      <c r="E5">
        <v>3.6999999999999998E-2</v>
      </c>
      <c r="F5">
        <v>3.5999999999999997E-2</v>
      </c>
      <c r="G5">
        <v>3.5999999999999997E-2</v>
      </c>
      <c r="H5">
        <v>3.6999999999999998E-2</v>
      </c>
      <c r="I5">
        <v>3.6999999999999998E-2</v>
      </c>
      <c r="J5">
        <v>3.6999999999999998E-2</v>
      </c>
      <c r="K5">
        <v>3.5999999999999997E-2</v>
      </c>
      <c r="L5">
        <v>3.6999999999999998E-2</v>
      </c>
    </row>
    <row r="6" spans="1:12" x14ac:dyDescent="0.35">
      <c r="A6">
        <v>3.6999999999999998E-2</v>
      </c>
      <c r="B6">
        <v>3.6999999999999998E-2</v>
      </c>
      <c r="C6">
        <v>3.6999999999999998E-2</v>
      </c>
      <c r="D6">
        <v>3.6999999999999998E-2</v>
      </c>
      <c r="E6">
        <v>3.6999999999999998E-2</v>
      </c>
      <c r="F6">
        <v>3.5999999999999997E-2</v>
      </c>
      <c r="G6">
        <v>3.5999999999999997E-2</v>
      </c>
      <c r="H6">
        <v>3.6999999999999998E-2</v>
      </c>
      <c r="I6">
        <v>3.6999999999999998E-2</v>
      </c>
      <c r="J6">
        <v>3.6999999999999998E-2</v>
      </c>
      <c r="K6">
        <v>3.7999999999999999E-2</v>
      </c>
      <c r="L6">
        <v>3.5999999999999997E-2</v>
      </c>
    </row>
    <row r="7" spans="1:12" x14ac:dyDescent="0.35">
      <c r="A7">
        <v>3.6999999999999998E-2</v>
      </c>
      <c r="B7">
        <v>3.6999999999999998E-2</v>
      </c>
      <c r="C7">
        <v>4.2000000000000003E-2</v>
      </c>
      <c r="D7">
        <v>3.5999999999999997E-2</v>
      </c>
      <c r="E7">
        <v>3.5999999999999997E-2</v>
      </c>
      <c r="F7">
        <v>3.6999999999999998E-2</v>
      </c>
      <c r="G7">
        <v>3.6999999999999998E-2</v>
      </c>
      <c r="H7">
        <v>3.6999999999999998E-2</v>
      </c>
      <c r="I7">
        <v>3.6999999999999998E-2</v>
      </c>
      <c r="J7">
        <v>3.6999999999999998E-2</v>
      </c>
      <c r="K7">
        <v>3.5999999999999997E-2</v>
      </c>
      <c r="L7">
        <v>3.6999999999999998E-2</v>
      </c>
    </row>
    <row r="8" spans="1:12" x14ac:dyDescent="0.35">
      <c r="A8">
        <v>3.7999999999999999E-2</v>
      </c>
      <c r="B8">
        <v>3.6999999999999998E-2</v>
      </c>
      <c r="C8">
        <v>3.7999999999999999E-2</v>
      </c>
      <c r="D8">
        <v>3.5999999999999997E-2</v>
      </c>
      <c r="E8">
        <v>3.5999999999999997E-2</v>
      </c>
      <c r="F8">
        <v>3.5999999999999997E-2</v>
      </c>
      <c r="G8">
        <v>3.6999999999999998E-2</v>
      </c>
      <c r="H8">
        <v>3.7999999999999999E-2</v>
      </c>
      <c r="I8">
        <v>3.5999999999999997E-2</v>
      </c>
      <c r="J8">
        <v>3.5999999999999997E-2</v>
      </c>
      <c r="K8">
        <v>3.6999999999999998E-2</v>
      </c>
      <c r="L8">
        <v>3.6999999999999998E-2</v>
      </c>
    </row>
    <row r="10" spans="1:12" x14ac:dyDescent="0.35">
      <c r="A10" s="1">
        <v>8.8999999999999996E-2</v>
      </c>
      <c r="B10" s="1">
        <v>0.115</v>
      </c>
      <c r="C10" s="1">
        <v>0.161</v>
      </c>
      <c r="D10" s="1">
        <v>0.20699999999999999</v>
      </c>
      <c r="E10" s="1">
        <v>0.23599999999999999</v>
      </c>
      <c r="F10" s="1">
        <v>0.26800000000000002</v>
      </c>
      <c r="G10" s="1">
        <v>0.29099999999999998</v>
      </c>
      <c r="H10" s="1">
        <v>0.33400000000000002</v>
      </c>
      <c r="I10" s="1">
        <v>0.36399999999999999</v>
      </c>
      <c r="J10" s="1">
        <v>0.39400000000000002</v>
      </c>
      <c r="K10" s="1">
        <v>0.439</v>
      </c>
    </row>
    <row r="11" spans="1:12" x14ac:dyDescent="0.35">
      <c r="A11" s="1">
        <v>8.6999999999999994E-2</v>
      </c>
      <c r="B11" s="1">
        <v>0.111</v>
      </c>
      <c r="C11" s="1">
        <v>0.157</v>
      </c>
      <c r="D11" s="1">
        <v>0.20200000000000001</v>
      </c>
      <c r="E11" s="1">
        <v>0.22600000000000001</v>
      </c>
      <c r="F11" s="1">
        <v>0.26700000000000002</v>
      </c>
      <c r="G11" s="1">
        <v>0.29299999999999998</v>
      </c>
      <c r="H11" s="1">
        <v>0.31900000000000001</v>
      </c>
      <c r="I11" s="1">
        <v>0.37</v>
      </c>
      <c r="J11" s="1">
        <v>0.39200000000000002</v>
      </c>
      <c r="K11" s="1">
        <v>0.42699999999999999</v>
      </c>
    </row>
    <row r="12" spans="1:12" x14ac:dyDescent="0.35">
      <c r="A12">
        <f>AVERAGE(A10,A11)</f>
        <v>8.7999999999999995E-2</v>
      </c>
      <c r="B12">
        <f t="shared" ref="B12:K12" si="0">AVERAGE(B10,B11)</f>
        <v>0.113</v>
      </c>
      <c r="C12">
        <f t="shared" si="0"/>
        <v>0.159</v>
      </c>
      <c r="D12">
        <f t="shared" si="0"/>
        <v>0.20450000000000002</v>
      </c>
      <c r="E12">
        <f t="shared" si="0"/>
        <v>0.23099999999999998</v>
      </c>
      <c r="F12">
        <f t="shared" si="0"/>
        <v>0.26750000000000002</v>
      </c>
      <c r="G12">
        <f t="shared" si="0"/>
        <v>0.29199999999999998</v>
      </c>
      <c r="H12">
        <f t="shared" si="0"/>
        <v>0.32650000000000001</v>
      </c>
      <c r="I12">
        <f t="shared" si="0"/>
        <v>0.36699999999999999</v>
      </c>
      <c r="J12">
        <f t="shared" si="0"/>
        <v>0.39300000000000002</v>
      </c>
      <c r="K12">
        <f t="shared" si="0"/>
        <v>0.433</v>
      </c>
    </row>
    <row r="14" spans="1:12" x14ac:dyDescent="0.35">
      <c r="A14">
        <v>0</v>
      </c>
      <c r="B14">
        <v>8.7999999999999995E-2</v>
      </c>
    </row>
    <row r="15" spans="1:12" x14ac:dyDescent="0.35">
      <c r="A15">
        <v>50</v>
      </c>
      <c r="B15">
        <v>0.113</v>
      </c>
    </row>
    <row r="16" spans="1:12" x14ac:dyDescent="0.35">
      <c r="A16">
        <v>100</v>
      </c>
      <c r="B16">
        <v>0.159</v>
      </c>
    </row>
    <row r="17" spans="1:14" x14ac:dyDescent="0.35">
      <c r="A17">
        <v>150</v>
      </c>
      <c r="B17">
        <v>0.20450000000000002</v>
      </c>
    </row>
    <row r="18" spans="1:14" x14ac:dyDescent="0.35">
      <c r="A18">
        <v>200</v>
      </c>
      <c r="B18">
        <v>0.23099999999999998</v>
      </c>
    </row>
    <row r="19" spans="1:14" x14ac:dyDescent="0.35">
      <c r="A19">
        <v>250</v>
      </c>
      <c r="B19">
        <v>0.26750000000000002</v>
      </c>
    </row>
    <row r="20" spans="1:14" x14ac:dyDescent="0.35">
      <c r="A20">
        <v>300</v>
      </c>
      <c r="B20">
        <v>0.29199999999999998</v>
      </c>
    </row>
    <row r="21" spans="1:14" x14ac:dyDescent="0.35">
      <c r="A21">
        <v>350</v>
      </c>
      <c r="B21">
        <v>0.32650000000000001</v>
      </c>
    </row>
    <row r="22" spans="1:14" x14ac:dyDescent="0.35">
      <c r="A22">
        <v>400</v>
      </c>
      <c r="B22">
        <v>0.36699999999999999</v>
      </c>
    </row>
    <row r="23" spans="1:14" x14ac:dyDescent="0.35">
      <c r="A23">
        <v>450</v>
      </c>
      <c r="B23">
        <v>0.39300000000000002</v>
      </c>
    </row>
    <row r="24" spans="1:14" x14ac:dyDescent="0.35">
      <c r="A24">
        <v>500</v>
      </c>
      <c r="B24">
        <v>0.433</v>
      </c>
    </row>
    <row r="27" spans="1:14" x14ac:dyDescent="0.35">
      <c r="A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5</v>
      </c>
      <c r="H27" t="s">
        <v>6</v>
      </c>
      <c r="K27" t="s">
        <v>7</v>
      </c>
      <c r="L27" t="s">
        <v>8</v>
      </c>
      <c r="M27" t="s">
        <v>13</v>
      </c>
      <c r="N27" t="s">
        <v>14</v>
      </c>
    </row>
    <row r="28" spans="1:14" x14ac:dyDescent="0.35">
      <c r="A28">
        <v>0.22699999999999998</v>
      </c>
      <c r="C28">
        <f>(A28-0.0898)/0.0007</f>
        <v>195.99999999999997</v>
      </c>
      <c r="D28">
        <f>C28*10</f>
        <v>1959.9999999999998</v>
      </c>
      <c r="E28">
        <f>D28/1000</f>
        <v>1.9599999999999997</v>
      </c>
      <c r="F28">
        <f>200/E28</f>
        <v>102.04081632653063</v>
      </c>
      <c r="G28">
        <v>50</v>
      </c>
      <c r="H28">
        <f>200-G28-F28</f>
        <v>47.959183673469369</v>
      </c>
      <c r="K28" t="s">
        <v>9</v>
      </c>
      <c r="L28" s="1">
        <v>0.214</v>
      </c>
      <c r="M28" s="1">
        <v>0.24</v>
      </c>
      <c r="N28">
        <f>AVERAGE(L28:M28)</f>
        <v>0.22699999999999998</v>
      </c>
    </row>
    <row r="29" spans="1:14" x14ac:dyDescent="0.35">
      <c r="A29">
        <v>0.24199999999999999</v>
      </c>
      <c r="C29">
        <f t="shared" ref="C29:C31" si="1">(A29-0.0898)/0.0007</f>
        <v>217.42857142857144</v>
      </c>
      <c r="D29">
        <f t="shared" ref="D29:D31" si="2">C29*10</f>
        <v>2174.2857142857147</v>
      </c>
      <c r="E29">
        <f t="shared" ref="E29:E31" si="3">D29/1000</f>
        <v>2.1742857142857148</v>
      </c>
      <c r="F29">
        <f t="shared" ref="F29:F31" si="4">200/E29</f>
        <v>91.984231274638617</v>
      </c>
      <c r="G29">
        <v>50</v>
      </c>
      <c r="H29">
        <f t="shared" ref="H29:H31" si="5">200-G29-F29</f>
        <v>58.015768725361383</v>
      </c>
      <c r="K29" t="s">
        <v>10</v>
      </c>
      <c r="L29" s="1">
        <v>0.23100000000000001</v>
      </c>
      <c r="M29" s="1">
        <v>0.253</v>
      </c>
      <c r="N29">
        <f t="shared" ref="N29:N31" si="6">AVERAGE(L29:M29)</f>
        <v>0.24199999999999999</v>
      </c>
    </row>
    <row r="30" spans="1:14" x14ac:dyDescent="0.35">
      <c r="A30">
        <v>0.224</v>
      </c>
      <c r="C30">
        <f t="shared" si="1"/>
        <v>191.71428571428569</v>
      </c>
      <c r="D30">
        <f t="shared" si="2"/>
        <v>1917.1428571428569</v>
      </c>
      <c r="E30">
        <f t="shared" si="3"/>
        <v>1.9171428571428568</v>
      </c>
      <c r="F30">
        <f t="shared" si="4"/>
        <v>104.32190760059615</v>
      </c>
      <c r="G30">
        <v>50</v>
      </c>
      <c r="H30">
        <f t="shared" si="5"/>
        <v>45.678092399403852</v>
      </c>
      <c r="K30" t="s">
        <v>11</v>
      </c>
      <c r="L30" s="1">
        <v>0.223</v>
      </c>
      <c r="M30" s="1">
        <v>0.22500000000000001</v>
      </c>
      <c r="N30">
        <f t="shared" si="6"/>
        <v>0.224</v>
      </c>
    </row>
    <row r="31" spans="1:14" x14ac:dyDescent="0.35">
      <c r="A31">
        <v>0.217</v>
      </c>
      <c r="C31">
        <f t="shared" si="1"/>
        <v>181.71428571428569</v>
      </c>
      <c r="D31">
        <f t="shared" si="2"/>
        <v>1817.1428571428569</v>
      </c>
      <c r="E31">
        <f t="shared" si="3"/>
        <v>1.8171428571428569</v>
      </c>
      <c r="F31">
        <f t="shared" si="4"/>
        <v>110.06289308176102</v>
      </c>
      <c r="G31">
        <v>50</v>
      </c>
      <c r="H31">
        <f t="shared" si="5"/>
        <v>39.937106918238982</v>
      </c>
      <c r="K31" t="s">
        <v>12</v>
      </c>
      <c r="L31" s="1">
        <v>0.218</v>
      </c>
      <c r="M31" s="1">
        <v>0.216</v>
      </c>
      <c r="N31">
        <f t="shared" si="6"/>
        <v>0.217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2021-08-04T00:01:43Z</dcterms:created>
  <dcterms:modified xsi:type="dcterms:W3CDTF">2021-08-04T01:39:50Z</dcterms:modified>
</cp:coreProperties>
</file>